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da142c547917f2/Anlagen/Lernkult/8_Module Plus/10_Tools/"/>
    </mc:Choice>
  </mc:AlternateContent>
  <xr:revisionPtr revIDLastSave="8" documentId="13_ncr:1_{F9B6555A-DB8B-1745-8454-CC33A275E2B7}" xr6:coauthVersionLast="47" xr6:coauthVersionMax="47" xr10:uidLastSave="{4BD22052-42B0-E441-A818-A318E3F17D58}"/>
  <bookViews>
    <workbookView xWindow="33980" yWindow="1220" windowWidth="28800" windowHeight="17500" xr2:uid="{BF2C51A4-2C4F-8442-B1B9-DF4C7A9636ED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E34" i="1"/>
  <c r="D13" i="1"/>
  <c r="D19" i="1"/>
  <c r="D26" i="1"/>
  <c r="E26" i="1"/>
  <c r="D29" i="1"/>
  <c r="D30" i="1"/>
  <c r="D34" i="1"/>
  <c r="D33" i="1"/>
  <c r="D23" i="1"/>
  <c r="D24" i="1"/>
  <c r="D27" i="1"/>
  <c r="D42" i="1"/>
  <c r="D35" i="1"/>
  <c r="D36" i="1"/>
  <c r="D44" i="1"/>
  <c r="E19" i="1"/>
  <c r="E30" i="1"/>
  <c r="E29" i="1"/>
  <c r="E27" i="1"/>
</calcChain>
</file>

<file path=xl/sharedStrings.xml><?xml version="1.0" encoding="utf-8"?>
<sst xmlns="http://schemas.openxmlformats.org/spreadsheetml/2006/main" count="33" uniqueCount="33">
  <si>
    <t>Tragbarkeitsrechner</t>
  </si>
  <si>
    <t>Finanzierungsplan</t>
  </si>
  <si>
    <t>Belehnungsbasis</t>
  </si>
  <si>
    <t>Eigenmittel Vorbezug 3a</t>
  </si>
  <si>
    <t>Eigenmittel Sparguthaben</t>
  </si>
  <si>
    <t>Eigenmittel Vorbezug PK</t>
  </si>
  <si>
    <t>Eigenmittel divers</t>
  </si>
  <si>
    <t>Total Eigenmittel cash</t>
  </si>
  <si>
    <t>1. Hypothek (bis 66.67%)</t>
  </si>
  <si>
    <t>2. Hypothek (Rest)</t>
  </si>
  <si>
    <t>Tragbarkeitsberechnung</t>
  </si>
  <si>
    <t>Hypothekarzinsen</t>
  </si>
  <si>
    <t>Amortisation</t>
  </si>
  <si>
    <t>Angaben zur Person</t>
  </si>
  <si>
    <t>Jahre bis Pension</t>
  </si>
  <si>
    <t>Amortisationsdauer</t>
  </si>
  <si>
    <t>Verpfändung PK</t>
  </si>
  <si>
    <t>Verpfändung 3a</t>
  </si>
  <si>
    <t>Total anrechenbar zu 90%</t>
  </si>
  <si>
    <t>Total Zusatzdeckung</t>
  </si>
  <si>
    <t>Total Finanzierung</t>
  </si>
  <si>
    <t>./. Zusatzdeckung</t>
  </si>
  <si>
    <t xml:space="preserve">Nebenkosten </t>
  </si>
  <si>
    <t>Total Einkommen</t>
  </si>
  <si>
    <t>Total kalkulatorische Kosten</t>
  </si>
  <si>
    <t>Bruttolohn Frau</t>
  </si>
  <si>
    <t>Bruttolohn Mann</t>
  </si>
  <si>
    <t>Tragbarkeit in %</t>
  </si>
  <si>
    <t>Zusatzeinkommen</t>
  </si>
  <si>
    <t>./. Verpflichtungen</t>
  </si>
  <si>
    <t>Kaufpreis</t>
  </si>
  <si>
    <t>Alter</t>
  </si>
  <si>
    <r>
      <t xml:space="preserve">Renovationen </t>
    </r>
    <r>
      <rPr>
        <sz val="8"/>
        <color theme="1"/>
        <rFont val="Calibri (Textkörper)"/>
      </rPr>
      <t>(wertvermehrend)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</si>
</sst>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 (Textkörper)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FFA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1" fillId="0" borderId="0" xfId="0" applyFont="1" applyBorder="1" applyAlignment="1">
      <alignment vertical="top"/>
    </xf>
    <xf numFmtId="4" fontId="0" fillId="0" borderId="0" xfId="0" applyNumberFormat="1" applyBorder="1" applyAlignment="1">
      <alignment horizontal="right"/>
    </xf>
    <xf numFmtId="0" fontId="0" fillId="0" borderId="0" xfId="0" applyAlignment="1">
      <alignment vertical="top"/>
    </xf>
    <xf numFmtId="0" fontId="0" fillId="0" borderId="1" xfId="0" applyFill="1" applyBorder="1"/>
    <xf numFmtId="3" fontId="0" fillId="0" borderId="1" xfId="0" applyNumberFormat="1" applyFill="1" applyBorder="1" applyAlignment="1">
      <alignment horizontal="right"/>
    </xf>
    <xf numFmtId="0" fontId="0" fillId="0" borderId="2" xfId="0" applyBorder="1"/>
    <xf numFmtId="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vertical="top"/>
    </xf>
    <xf numFmtId="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3" fontId="0" fillId="0" borderId="0" xfId="0" applyNumberFormat="1" applyBorder="1" applyAlignment="1">
      <alignment horizontal="right"/>
    </xf>
    <xf numFmtId="10" fontId="0" fillId="0" borderId="0" xfId="0" applyNumberFormat="1" applyBorder="1"/>
    <xf numFmtId="9" fontId="0" fillId="0" borderId="0" xfId="0" applyNumberFormat="1" applyBorder="1"/>
    <xf numFmtId="3" fontId="0" fillId="0" borderId="0" xfId="0" applyNumberFormat="1" applyBorder="1" applyAlignment="1">
      <alignment horizontal="right" vertical="top"/>
    </xf>
    <xf numFmtId="3" fontId="0" fillId="0" borderId="0" xfId="0" applyNumberFormat="1" applyBorder="1"/>
    <xf numFmtId="10" fontId="0" fillId="0" borderId="0" xfId="0" applyNumberFormat="1" applyBorder="1" applyAlignment="1">
      <alignment horizontal="right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 applyAlignment="1">
      <alignment horizontal="right"/>
    </xf>
    <xf numFmtId="0" fontId="0" fillId="0" borderId="9" xfId="0" applyBorder="1"/>
    <xf numFmtId="0" fontId="0" fillId="2" borderId="0" xfId="0" applyFill="1"/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vertical="top"/>
    </xf>
    <xf numFmtId="9" fontId="0" fillId="2" borderId="0" xfId="0" applyNumberFormat="1" applyFill="1"/>
    <xf numFmtId="0" fontId="0" fillId="3" borderId="1" xfId="0" applyFill="1" applyBorder="1"/>
    <xf numFmtId="3" fontId="0" fillId="3" borderId="1" xfId="0" applyNumberFormat="1" applyFill="1" applyBorder="1" applyAlignment="1">
      <alignment horizontal="right"/>
    </xf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3" fillId="5" borderId="1" xfId="0" applyFont="1" applyFill="1" applyBorder="1"/>
    <xf numFmtId="3" fontId="3" fillId="5" borderId="1" xfId="0" applyNumberFormat="1" applyFont="1" applyFill="1" applyBorder="1" applyAlignment="1">
      <alignment horizontal="right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10FC-E1A8-BF47-B8F2-700512FC3C06}">
  <dimension ref="A1:Z149"/>
  <sheetViews>
    <sheetView showGridLines="0" tabSelected="1" zoomScale="170" zoomScaleNormal="170" workbookViewId="0">
      <selection activeCell="D7" sqref="D7"/>
    </sheetView>
  </sheetViews>
  <sheetFormatPr baseColWidth="10" defaultRowHeight="16" x14ac:dyDescent="0.2"/>
  <cols>
    <col min="1" max="1" width="1.33203125" customWidth="1"/>
    <col min="2" max="2" width="1.1640625" customWidth="1"/>
    <col min="3" max="3" width="34.6640625" customWidth="1"/>
    <col min="4" max="4" width="17.5" style="1" customWidth="1"/>
    <col min="5" max="5" width="14.5" customWidth="1"/>
    <col min="6" max="6" width="1.6640625" customWidth="1"/>
    <col min="7" max="7" width="1.5" customWidth="1"/>
  </cols>
  <sheetData>
    <row r="1" spans="1:26" ht="9" customHeight="1" thickBot="1" x14ac:dyDescent="0.25">
      <c r="A1" s="31"/>
      <c r="B1" s="31"/>
      <c r="C1" s="31"/>
      <c r="D1" s="3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7" customHeight="1" x14ac:dyDescent="0.2">
      <c r="A2" s="31"/>
      <c r="B2" s="9"/>
      <c r="C2" s="11"/>
      <c r="D2" s="10"/>
      <c r="E2" s="11"/>
      <c r="F2" s="1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6" x14ac:dyDescent="0.3">
      <c r="A3" s="31"/>
      <c r="B3" s="13"/>
      <c r="C3" s="14" t="s">
        <v>0</v>
      </c>
      <c r="D3" s="5"/>
      <c r="E3" s="15"/>
      <c r="F3" s="16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6" customHeight="1" x14ac:dyDescent="0.3">
      <c r="A4" s="31"/>
      <c r="B4" s="13"/>
      <c r="C4" s="14"/>
      <c r="D4" s="5"/>
      <c r="E4" s="15"/>
      <c r="F4" s="16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5" customHeight="1" x14ac:dyDescent="0.2">
      <c r="A5" s="31"/>
      <c r="B5" s="13"/>
      <c r="C5" s="4" t="s">
        <v>13</v>
      </c>
      <c r="D5" s="5"/>
      <c r="E5" s="15"/>
      <c r="F5" s="16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6" customHeight="1" x14ac:dyDescent="0.2">
      <c r="A6" s="31"/>
      <c r="B6" s="13"/>
      <c r="C6" s="35" t="s">
        <v>31</v>
      </c>
      <c r="D6" s="36">
        <v>55</v>
      </c>
      <c r="E6" s="15"/>
      <c r="F6" s="16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6" customHeight="1" x14ac:dyDescent="0.2">
      <c r="A7" s="31"/>
      <c r="B7" s="13"/>
      <c r="C7" s="2" t="s">
        <v>14</v>
      </c>
      <c r="D7" s="3">
        <f>65-D6</f>
        <v>10</v>
      </c>
      <c r="E7" s="15"/>
      <c r="F7" s="16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6" customHeight="1" x14ac:dyDescent="0.2">
      <c r="A8" s="31"/>
      <c r="B8" s="13"/>
      <c r="C8" s="2" t="s">
        <v>15</v>
      </c>
      <c r="D8" s="3">
        <f>IF(D7&lt;15,D7,15)</f>
        <v>10</v>
      </c>
      <c r="E8" s="15"/>
      <c r="F8" s="16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2">
      <c r="A9" s="31"/>
      <c r="B9" s="13"/>
      <c r="C9" s="15"/>
      <c r="D9" s="5"/>
      <c r="E9" s="15"/>
      <c r="F9" s="16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6" customFormat="1" ht="25" customHeight="1" x14ac:dyDescent="0.2">
      <c r="A10" s="33"/>
      <c r="B10" s="17"/>
      <c r="C10" s="4" t="s">
        <v>1</v>
      </c>
      <c r="D10" s="18"/>
      <c r="E10" s="19"/>
      <c r="F10" s="20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x14ac:dyDescent="0.2">
      <c r="A11" s="31"/>
      <c r="B11" s="13"/>
      <c r="C11" s="35" t="s">
        <v>30</v>
      </c>
      <c r="D11" s="36">
        <v>895000</v>
      </c>
      <c r="E11" s="15"/>
      <c r="F11" s="16"/>
      <c r="G11" s="31"/>
      <c r="H11" s="31"/>
      <c r="I11" s="34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x14ac:dyDescent="0.2">
      <c r="A12" s="31"/>
      <c r="B12" s="13"/>
      <c r="C12" s="35" t="s">
        <v>32</v>
      </c>
      <c r="D12" s="36">
        <v>5000</v>
      </c>
      <c r="E12" s="15"/>
      <c r="F12" s="16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x14ac:dyDescent="0.2">
      <c r="A13" s="31"/>
      <c r="B13" s="13"/>
      <c r="C13" s="37" t="s">
        <v>2</v>
      </c>
      <c r="D13" s="38">
        <f>SUM(D11:D12)</f>
        <v>900000</v>
      </c>
      <c r="E13" s="15"/>
      <c r="F13" s="16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2">
      <c r="A14" s="31"/>
      <c r="B14" s="13"/>
      <c r="C14" s="15"/>
      <c r="D14" s="21"/>
      <c r="E14" s="15"/>
      <c r="F14" s="16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x14ac:dyDescent="0.2">
      <c r="A15" s="31"/>
      <c r="B15" s="13"/>
      <c r="C15" s="35" t="s">
        <v>4</v>
      </c>
      <c r="D15" s="36">
        <v>70000</v>
      </c>
      <c r="E15" s="22"/>
      <c r="F15" s="16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">
      <c r="A16" s="31"/>
      <c r="B16" s="13"/>
      <c r="C16" s="35" t="s">
        <v>3</v>
      </c>
      <c r="D16" s="36">
        <v>20000</v>
      </c>
      <c r="E16" s="22"/>
      <c r="F16" s="1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x14ac:dyDescent="0.2">
      <c r="A17" s="31"/>
      <c r="B17" s="13"/>
      <c r="C17" s="35" t="s">
        <v>5</v>
      </c>
      <c r="D17" s="36">
        <v>0</v>
      </c>
      <c r="E17" s="22"/>
      <c r="F17" s="16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">
      <c r="A18" s="31"/>
      <c r="B18" s="13"/>
      <c r="C18" s="35" t="s">
        <v>6</v>
      </c>
      <c r="D18" s="36">
        <v>0</v>
      </c>
      <c r="E18" s="22"/>
      <c r="F18" s="16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">
      <c r="A19" s="31"/>
      <c r="B19" s="13"/>
      <c r="C19" s="37" t="s">
        <v>7</v>
      </c>
      <c r="D19" s="38">
        <f>SUM(D15:D18)</f>
        <v>90000</v>
      </c>
      <c r="E19" s="22">
        <f>1/D$13*D19</f>
        <v>9.9999999999999992E-2</v>
      </c>
      <c r="F19" s="16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">
      <c r="A20" s="31"/>
      <c r="B20" s="13"/>
      <c r="C20" s="15"/>
      <c r="D20" s="21"/>
      <c r="E20" s="15"/>
      <c r="F20" s="1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">
      <c r="A21" s="31"/>
      <c r="B21" s="13"/>
      <c r="C21" s="35" t="s">
        <v>17</v>
      </c>
      <c r="D21" s="36">
        <v>100000</v>
      </c>
      <c r="E21" s="23"/>
      <c r="F21" s="16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">
      <c r="A22" s="31"/>
      <c r="B22" s="13"/>
      <c r="C22" s="35" t="s">
        <v>16</v>
      </c>
      <c r="D22" s="36">
        <v>0</v>
      </c>
      <c r="E22" s="23"/>
      <c r="F22" s="16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">
      <c r="A23" s="31"/>
      <c r="B23" s="13"/>
      <c r="C23" s="7" t="s">
        <v>19</v>
      </c>
      <c r="D23" s="8">
        <f>SUM(D21:D22)</f>
        <v>100000</v>
      </c>
      <c r="E23" s="23"/>
      <c r="F23" s="16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">
      <c r="A24" s="31"/>
      <c r="B24" s="13"/>
      <c r="C24" s="37" t="s">
        <v>18</v>
      </c>
      <c r="D24" s="38">
        <f>D23*90%</f>
        <v>90000</v>
      </c>
      <c r="E24" s="15"/>
      <c r="F24" s="16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">
      <c r="A25" s="31"/>
      <c r="B25" s="13"/>
      <c r="C25" s="15"/>
      <c r="D25" s="21"/>
      <c r="E25" s="15"/>
      <c r="F25" s="16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">
      <c r="A26" s="31"/>
      <c r="B26" s="13"/>
      <c r="C26" s="39" t="s">
        <v>20</v>
      </c>
      <c r="D26" s="40">
        <f>D13-D19</f>
        <v>810000</v>
      </c>
      <c r="E26" s="22">
        <f>1/D$13*D26</f>
        <v>0.89999999999999991</v>
      </c>
      <c r="F26" s="16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x14ac:dyDescent="0.2">
      <c r="A27" s="31"/>
      <c r="B27" s="13"/>
      <c r="C27" s="2" t="s">
        <v>21</v>
      </c>
      <c r="D27" s="3">
        <f>D26-D24</f>
        <v>720000</v>
      </c>
      <c r="E27" s="22">
        <f t="shared" ref="E27" si="0">1/D$13*D27</f>
        <v>0.79999999999999993</v>
      </c>
      <c r="F27" s="16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">
      <c r="A28" s="31"/>
      <c r="B28" s="13"/>
      <c r="C28" s="15"/>
      <c r="D28" s="21"/>
      <c r="E28" s="15"/>
      <c r="F28" s="16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">
      <c r="A29" s="31"/>
      <c r="B29" s="13"/>
      <c r="C29" s="2" t="s">
        <v>8</v>
      </c>
      <c r="D29" s="3">
        <f>IF(E26&gt;66.67%, ROUND(D13*66.67%, -3), D26)</f>
        <v>600000</v>
      </c>
      <c r="E29" s="22">
        <f>1/D$13*D29</f>
        <v>0.66666666666666663</v>
      </c>
      <c r="F29" s="16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">
      <c r="A30" s="31"/>
      <c r="B30" s="13"/>
      <c r="C30" s="2" t="s">
        <v>9</v>
      </c>
      <c r="D30" s="3">
        <f>D26-D29</f>
        <v>210000</v>
      </c>
      <c r="E30" s="22">
        <f>1/D$13*D30</f>
        <v>0.23333333333333331</v>
      </c>
      <c r="F30" s="16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x14ac:dyDescent="0.2">
      <c r="A31" s="31"/>
      <c r="B31" s="13"/>
      <c r="C31" s="15"/>
      <c r="D31" s="21"/>
      <c r="E31" s="15"/>
      <c r="F31" s="16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6" customFormat="1" ht="25" customHeight="1" x14ac:dyDescent="0.2">
      <c r="A32" s="33"/>
      <c r="B32" s="17"/>
      <c r="C32" s="4" t="s">
        <v>10</v>
      </c>
      <c r="D32" s="24"/>
      <c r="E32" s="19"/>
      <c r="F32" s="20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x14ac:dyDescent="0.2">
      <c r="A33" s="31"/>
      <c r="B33" s="13"/>
      <c r="C33" s="2" t="s">
        <v>11</v>
      </c>
      <c r="D33" s="3">
        <f>D26*E33</f>
        <v>40500</v>
      </c>
      <c r="E33" s="23">
        <v>0.05</v>
      </c>
      <c r="F33" s="16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x14ac:dyDescent="0.2">
      <c r="A34" s="31"/>
      <c r="B34" s="13"/>
      <c r="C34" s="2" t="s">
        <v>12</v>
      </c>
      <c r="D34" s="3">
        <f>IF(D21&gt;D30,0,D30-D21)/E34</f>
        <v>11000</v>
      </c>
      <c r="E34" s="25">
        <f>D8</f>
        <v>10</v>
      </c>
      <c r="F34" s="16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x14ac:dyDescent="0.2">
      <c r="A35" s="31"/>
      <c r="B35" s="13"/>
      <c r="C35" s="2" t="s">
        <v>22</v>
      </c>
      <c r="D35" s="3">
        <f>D13*E35</f>
        <v>9000</v>
      </c>
      <c r="E35" s="23">
        <v>0.01</v>
      </c>
      <c r="F35" s="16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x14ac:dyDescent="0.2">
      <c r="A36" s="31"/>
      <c r="B36" s="13"/>
      <c r="C36" s="37" t="s">
        <v>24</v>
      </c>
      <c r="D36" s="38">
        <f>SUM(D33:D35)</f>
        <v>60500</v>
      </c>
      <c r="E36" s="15"/>
      <c r="F36" s="16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x14ac:dyDescent="0.2">
      <c r="A37" s="31"/>
      <c r="B37" s="13"/>
      <c r="C37" s="15"/>
      <c r="D37" s="5"/>
      <c r="E37" s="15"/>
      <c r="F37" s="16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x14ac:dyDescent="0.2">
      <c r="A38" s="31"/>
      <c r="B38" s="13"/>
      <c r="C38" s="35" t="s">
        <v>26</v>
      </c>
      <c r="D38" s="36">
        <v>90000</v>
      </c>
      <c r="E38" s="15"/>
      <c r="F38" s="16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x14ac:dyDescent="0.2">
      <c r="A39" s="31"/>
      <c r="B39" s="13"/>
      <c r="C39" s="35" t="s">
        <v>25</v>
      </c>
      <c r="D39" s="36">
        <v>90000</v>
      </c>
      <c r="E39" s="15"/>
      <c r="F39" s="16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x14ac:dyDescent="0.2">
      <c r="A40" s="31"/>
      <c r="B40" s="13"/>
      <c r="C40" s="35" t="s">
        <v>28</v>
      </c>
      <c r="D40" s="36">
        <v>0</v>
      </c>
      <c r="E40" s="15"/>
      <c r="F40" s="16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x14ac:dyDescent="0.2">
      <c r="A41" s="31"/>
      <c r="B41" s="13"/>
      <c r="C41" s="35" t="s">
        <v>29</v>
      </c>
      <c r="D41" s="36">
        <v>0</v>
      </c>
      <c r="E41" s="15"/>
      <c r="F41" s="16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x14ac:dyDescent="0.2">
      <c r="A42" s="31"/>
      <c r="B42" s="13"/>
      <c r="C42" s="37" t="s">
        <v>23</v>
      </c>
      <c r="D42" s="38">
        <f>D38+D39+D40-D41</f>
        <v>180000</v>
      </c>
      <c r="E42" s="15"/>
      <c r="F42" s="16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x14ac:dyDescent="0.2">
      <c r="A43" s="31"/>
      <c r="B43" s="13"/>
      <c r="C43" s="15"/>
      <c r="D43" s="5"/>
      <c r="E43" s="15"/>
      <c r="F43" s="16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x14ac:dyDescent="0.2">
      <c r="A44" s="31"/>
      <c r="B44" s="13"/>
      <c r="C44" s="15" t="s">
        <v>27</v>
      </c>
      <c r="D44" s="26">
        <f>1/D42*D36</f>
        <v>0.33611111111111114</v>
      </c>
      <c r="E44" s="15"/>
      <c r="F44" s="16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8" customHeight="1" thickBot="1" x14ac:dyDescent="0.25">
      <c r="A45" s="31"/>
      <c r="B45" s="27"/>
      <c r="C45" s="28"/>
      <c r="D45" s="29"/>
      <c r="E45" s="28"/>
      <c r="F45" s="30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9" customHeight="1" x14ac:dyDescent="0.2">
      <c r="A46" s="31"/>
      <c r="B46" s="31"/>
      <c r="C46" s="31"/>
      <c r="D46" s="3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">
      <c r="A47" s="31"/>
      <c r="B47" s="31"/>
      <c r="C47" s="31"/>
      <c r="D47" s="3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">
      <c r="A48" s="31"/>
      <c r="B48" s="31"/>
      <c r="C48" s="31"/>
      <c r="D48" s="3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">
      <c r="A49" s="31"/>
      <c r="B49" s="31"/>
      <c r="C49" s="31"/>
      <c r="D49" s="3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">
      <c r="A50" s="31"/>
      <c r="B50" s="31"/>
      <c r="C50" s="31"/>
      <c r="D50" s="3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">
      <c r="A51" s="31"/>
      <c r="B51" s="31"/>
      <c r="C51" s="31"/>
      <c r="D51" s="3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">
      <c r="A52" s="31"/>
      <c r="B52" s="31"/>
      <c r="C52" s="31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">
      <c r="A53" s="31"/>
      <c r="B53" s="31"/>
      <c r="C53" s="31"/>
      <c r="D53" s="3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">
      <c r="A54" s="31"/>
      <c r="B54" s="31"/>
      <c r="C54" s="31"/>
      <c r="D54" s="3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">
      <c r="A55" s="31"/>
      <c r="B55" s="31"/>
      <c r="C55" s="31"/>
      <c r="D55" s="3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">
      <c r="A56" s="31"/>
      <c r="B56" s="31"/>
      <c r="C56" s="31"/>
      <c r="D56" s="3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">
      <c r="A57" s="31"/>
      <c r="B57" s="31"/>
      <c r="C57" s="31"/>
      <c r="D57" s="3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">
      <c r="A58" s="31"/>
      <c r="B58" s="31"/>
      <c r="C58" s="31"/>
      <c r="D58" s="3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x14ac:dyDescent="0.2">
      <c r="A59" s="31"/>
      <c r="B59" s="31"/>
      <c r="C59" s="31"/>
      <c r="D59" s="3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x14ac:dyDescent="0.2">
      <c r="A60" s="31"/>
      <c r="B60" s="31"/>
      <c r="C60" s="31"/>
      <c r="D60" s="3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x14ac:dyDescent="0.2">
      <c r="A61" s="31"/>
      <c r="B61" s="31"/>
      <c r="C61" s="31"/>
      <c r="D61" s="3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2">
      <c r="A62" s="31"/>
      <c r="B62" s="31"/>
      <c r="C62" s="31"/>
      <c r="D62" s="3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x14ac:dyDescent="0.2">
      <c r="A63" s="31"/>
      <c r="B63" s="31"/>
      <c r="C63" s="31"/>
      <c r="D63" s="3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x14ac:dyDescent="0.2">
      <c r="A64" s="31"/>
      <c r="B64" s="31"/>
      <c r="C64" s="31"/>
      <c r="D64" s="32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x14ac:dyDescent="0.2">
      <c r="A65" s="31"/>
      <c r="B65" s="31"/>
      <c r="C65" s="31"/>
      <c r="D65" s="3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x14ac:dyDescent="0.2">
      <c r="A66" s="31"/>
      <c r="B66" s="31"/>
      <c r="C66" s="31"/>
      <c r="D66" s="32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x14ac:dyDescent="0.2">
      <c r="A67" s="31"/>
      <c r="B67" s="31"/>
      <c r="C67" s="31"/>
      <c r="D67" s="3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x14ac:dyDescent="0.2">
      <c r="A68" s="31"/>
      <c r="B68" s="31"/>
      <c r="C68" s="31"/>
      <c r="D68" s="32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x14ac:dyDescent="0.2">
      <c r="A69" s="31"/>
      <c r="B69" s="31"/>
      <c r="C69" s="31"/>
      <c r="D69" s="3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x14ac:dyDescent="0.2">
      <c r="A70" s="31"/>
      <c r="B70" s="31"/>
      <c r="C70" s="31"/>
      <c r="D70" s="32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x14ac:dyDescent="0.2">
      <c r="A71" s="31"/>
      <c r="B71" s="31"/>
      <c r="C71" s="31"/>
      <c r="D71" s="32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x14ac:dyDescent="0.2">
      <c r="A72" s="31"/>
      <c r="B72" s="31"/>
      <c r="C72" s="31"/>
      <c r="D72" s="32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x14ac:dyDescent="0.2">
      <c r="A73" s="31"/>
      <c r="B73" s="31"/>
      <c r="C73" s="31"/>
      <c r="D73" s="32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x14ac:dyDescent="0.2">
      <c r="A74" s="31"/>
      <c r="B74" s="31"/>
      <c r="C74" s="31"/>
      <c r="D74" s="3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x14ac:dyDescent="0.2">
      <c r="A75" s="31"/>
      <c r="B75" s="31"/>
      <c r="C75" s="31"/>
      <c r="D75" s="32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x14ac:dyDescent="0.2">
      <c r="A76" s="31"/>
      <c r="B76" s="31"/>
      <c r="C76" s="31"/>
      <c r="D76" s="32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x14ac:dyDescent="0.2">
      <c r="A77" s="31"/>
      <c r="B77" s="31"/>
      <c r="C77" s="31"/>
      <c r="D77" s="32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x14ac:dyDescent="0.2">
      <c r="A78" s="31"/>
      <c r="B78" s="31"/>
      <c r="C78" s="31"/>
      <c r="D78" s="32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x14ac:dyDescent="0.2">
      <c r="A79" s="31"/>
      <c r="B79" s="31"/>
      <c r="C79" s="31"/>
      <c r="D79" s="3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x14ac:dyDescent="0.2">
      <c r="A80" s="31"/>
      <c r="B80" s="31"/>
      <c r="C80" s="31"/>
      <c r="D80" s="3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x14ac:dyDescent="0.2">
      <c r="A81" s="31"/>
      <c r="B81" s="31"/>
      <c r="C81" s="31"/>
      <c r="D81" s="3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x14ac:dyDescent="0.2">
      <c r="A82" s="31"/>
      <c r="B82" s="31"/>
      <c r="C82" s="31"/>
      <c r="D82" s="32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x14ac:dyDescent="0.2">
      <c r="A83" s="31"/>
      <c r="B83" s="31"/>
      <c r="C83" s="31"/>
      <c r="D83" s="3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x14ac:dyDescent="0.2">
      <c r="A84" s="31"/>
      <c r="B84" s="31"/>
      <c r="C84" s="31"/>
      <c r="D84" s="32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x14ac:dyDescent="0.2">
      <c r="A85" s="31"/>
      <c r="B85" s="31"/>
      <c r="C85" s="31"/>
      <c r="D85" s="3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x14ac:dyDescent="0.2">
      <c r="A86" s="31"/>
      <c r="B86" s="31"/>
      <c r="C86" s="31"/>
      <c r="D86" s="32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x14ac:dyDescent="0.2">
      <c r="A87" s="31"/>
      <c r="B87" s="31"/>
      <c r="C87" s="31"/>
      <c r="D87" s="3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x14ac:dyDescent="0.2">
      <c r="A88" s="31"/>
      <c r="B88" s="31"/>
      <c r="C88" s="31"/>
      <c r="D88" s="32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x14ac:dyDescent="0.2">
      <c r="A89" s="31"/>
      <c r="B89" s="31"/>
      <c r="C89" s="31"/>
      <c r="D89" s="3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x14ac:dyDescent="0.2">
      <c r="A90" s="31"/>
      <c r="B90" s="31"/>
      <c r="C90" s="31"/>
      <c r="D90" s="32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x14ac:dyDescent="0.2">
      <c r="A91" s="31"/>
      <c r="B91" s="31"/>
      <c r="C91" s="31"/>
      <c r="D91" s="32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x14ac:dyDescent="0.2">
      <c r="A92" s="31"/>
      <c r="B92" s="31"/>
      <c r="C92" s="31"/>
      <c r="D92" s="32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x14ac:dyDescent="0.2">
      <c r="A93" s="31"/>
      <c r="B93" s="31"/>
      <c r="C93" s="31"/>
      <c r="D93" s="32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x14ac:dyDescent="0.2">
      <c r="A94" s="31"/>
      <c r="B94" s="31"/>
      <c r="C94" s="31"/>
      <c r="D94" s="32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x14ac:dyDescent="0.2">
      <c r="A95" s="31"/>
      <c r="B95" s="31"/>
      <c r="C95" s="31"/>
      <c r="D95" s="32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x14ac:dyDescent="0.2">
      <c r="A96" s="31"/>
      <c r="B96" s="31"/>
      <c r="C96" s="31"/>
      <c r="D96" s="32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x14ac:dyDescent="0.2">
      <c r="A97" s="31"/>
      <c r="B97" s="31"/>
      <c r="C97" s="31"/>
      <c r="D97" s="32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x14ac:dyDescent="0.2">
      <c r="A98" s="31"/>
      <c r="B98" s="31"/>
      <c r="C98" s="31"/>
      <c r="D98" s="32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x14ac:dyDescent="0.2">
      <c r="A99" s="31"/>
      <c r="B99" s="31"/>
      <c r="C99" s="31"/>
      <c r="D99" s="32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x14ac:dyDescent="0.2">
      <c r="A100" s="31"/>
      <c r="B100" s="31"/>
      <c r="C100" s="31"/>
      <c r="D100" s="32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x14ac:dyDescent="0.2">
      <c r="A101" s="31"/>
      <c r="B101" s="31"/>
      <c r="C101" s="31"/>
      <c r="D101" s="32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x14ac:dyDescent="0.2">
      <c r="A102" s="31"/>
      <c r="B102" s="31"/>
      <c r="C102" s="31"/>
      <c r="D102" s="32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x14ac:dyDescent="0.2">
      <c r="A103" s="31"/>
      <c r="B103" s="31"/>
      <c r="C103" s="31"/>
      <c r="D103" s="32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x14ac:dyDescent="0.2">
      <c r="A104" s="31"/>
      <c r="B104" s="31"/>
      <c r="C104" s="31"/>
      <c r="D104" s="32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x14ac:dyDescent="0.2">
      <c r="A105" s="31"/>
      <c r="B105" s="31"/>
      <c r="C105" s="31"/>
      <c r="D105" s="32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x14ac:dyDescent="0.2">
      <c r="A106" s="31"/>
      <c r="B106" s="31"/>
      <c r="C106" s="31"/>
      <c r="D106" s="32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x14ac:dyDescent="0.2">
      <c r="A107" s="31"/>
      <c r="B107" s="31"/>
      <c r="C107" s="31"/>
      <c r="D107" s="32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x14ac:dyDescent="0.2">
      <c r="A108" s="31"/>
      <c r="B108" s="31"/>
      <c r="C108" s="31"/>
      <c r="D108" s="32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x14ac:dyDescent="0.2">
      <c r="A109" s="31"/>
      <c r="B109" s="31"/>
      <c r="C109" s="31"/>
      <c r="D109" s="32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x14ac:dyDescent="0.2">
      <c r="A110" s="31"/>
      <c r="B110" s="31"/>
      <c r="C110" s="31"/>
      <c r="D110" s="32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x14ac:dyDescent="0.2">
      <c r="A111" s="31"/>
      <c r="B111" s="31"/>
      <c r="C111" s="31"/>
      <c r="D111" s="32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x14ac:dyDescent="0.2">
      <c r="A112" s="31"/>
      <c r="B112" s="31"/>
      <c r="C112" s="31"/>
      <c r="D112" s="32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x14ac:dyDescent="0.2">
      <c r="A113" s="31"/>
      <c r="B113" s="31"/>
      <c r="C113" s="31"/>
      <c r="D113" s="32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x14ac:dyDescent="0.2">
      <c r="A114" s="31"/>
      <c r="B114" s="31"/>
      <c r="C114" s="31"/>
      <c r="D114" s="32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x14ac:dyDescent="0.2">
      <c r="A115" s="31"/>
      <c r="B115" s="31"/>
      <c r="C115" s="31"/>
      <c r="D115" s="32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x14ac:dyDescent="0.2">
      <c r="A116" s="31"/>
      <c r="B116" s="31"/>
      <c r="C116" s="31"/>
      <c r="D116" s="32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x14ac:dyDescent="0.2">
      <c r="A117" s="31"/>
      <c r="B117" s="31"/>
      <c r="C117" s="31"/>
      <c r="D117" s="32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x14ac:dyDescent="0.2">
      <c r="A118" s="31"/>
      <c r="B118" s="31"/>
      <c r="C118" s="31"/>
      <c r="D118" s="32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x14ac:dyDescent="0.2">
      <c r="A119" s="31"/>
      <c r="B119" s="31"/>
      <c r="C119" s="31"/>
      <c r="D119" s="32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x14ac:dyDescent="0.2">
      <c r="A120" s="31"/>
      <c r="B120" s="31"/>
      <c r="C120" s="31"/>
      <c r="D120" s="32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x14ac:dyDescent="0.2">
      <c r="A121" s="31"/>
      <c r="B121" s="31"/>
      <c r="C121" s="31"/>
      <c r="D121" s="32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x14ac:dyDescent="0.2">
      <c r="A122" s="31"/>
      <c r="B122" s="31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x14ac:dyDescent="0.2">
      <c r="A123" s="31"/>
      <c r="B123" s="31"/>
      <c r="C123" s="31"/>
      <c r="D123" s="32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x14ac:dyDescent="0.2">
      <c r="A124" s="31"/>
      <c r="B124" s="31"/>
      <c r="C124" s="31"/>
      <c r="D124" s="3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x14ac:dyDescent="0.2">
      <c r="A125" s="31"/>
      <c r="B125" s="31"/>
      <c r="C125" s="31"/>
      <c r="D125" s="32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x14ac:dyDescent="0.2">
      <c r="A126" s="31"/>
      <c r="B126" s="31"/>
      <c r="C126" s="31"/>
      <c r="D126" s="32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x14ac:dyDescent="0.2">
      <c r="A127" s="31"/>
      <c r="B127" s="31"/>
      <c r="C127" s="31"/>
      <c r="D127" s="3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x14ac:dyDescent="0.2">
      <c r="A128" s="31"/>
      <c r="B128" s="31"/>
      <c r="C128" s="31"/>
      <c r="D128" s="32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x14ac:dyDescent="0.2">
      <c r="A129" s="31"/>
      <c r="B129" s="31"/>
      <c r="C129" s="31"/>
      <c r="D129" s="32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x14ac:dyDescent="0.2">
      <c r="A130" s="31"/>
      <c r="B130" s="31"/>
      <c r="C130" s="31"/>
      <c r="D130" s="32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x14ac:dyDescent="0.2">
      <c r="A131" s="31"/>
      <c r="B131" s="31"/>
      <c r="C131" s="31"/>
      <c r="D131" s="32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x14ac:dyDescent="0.2">
      <c r="A132" s="31"/>
      <c r="B132" s="31"/>
      <c r="C132" s="31"/>
      <c r="D132" s="32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x14ac:dyDescent="0.2">
      <c r="A133" s="31"/>
      <c r="B133" s="31"/>
      <c r="C133" s="31"/>
      <c r="D133" s="32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x14ac:dyDescent="0.2">
      <c r="A134" s="31"/>
      <c r="B134" s="31"/>
      <c r="C134" s="31"/>
      <c r="D134" s="32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x14ac:dyDescent="0.2">
      <c r="A135" s="31"/>
      <c r="B135" s="31"/>
      <c r="C135" s="31"/>
      <c r="D135" s="32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x14ac:dyDescent="0.2">
      <c r="A136" s="31"/>
      <c r="B136" s="31"/>
      <c r="C136" s="31"/>
      <c r="D136" s="32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x14ac:dyDescent="0.2">
      <c r="A137" s="31"/>
      <c r="B137" s="31"/>
      <c r="C137" s="31"/>
      <c r="D137" s="32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x14ac:dyDescent="0.2">
      <c r="A138" s="31"/>
      <c r="B138" s="31"/>
      <c r="C138" s="31"/>
      <c r="D138" s="32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x14ac:dyDescent="0.2">
      <c r="A139" s="31"/>
      <c r="B139" s="31"/>
      <c r="C139" s="31"/>
      <c r="D139" s="32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x14ac:dyDescent="0.2">
      <c r="A140" s="31"/>
      <c r="B140" s="31"/>
      <c r="C140" s="31"/>
      <c r="D140" s="32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x14ac:dyDescent="0.2">
      <c r="A141" s="31"/>
      <c r="B141" s="31"/>
      <c r="C141" s="31"/>
      <c r="D141" s="32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x14ac:dyDescent="0.2">
      <c r="A142" s="31"/>
      <c r="B142" s="31"/>
      <c r="C142" s="31"/>
      <c r="D142" s="32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x14ac:dyDescent="0.2">
      <c r="A143" s="31"/>
      <c r="B143" s="31"/>
      <c r="C143" s="31"/>
      <c r="D143" s="32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x14ac:dyDescent="0.2">
      <c r="A144" s="31"/>
      <c r="B144" s="31"/>
      <c r="C144" s="31"/>
      <c r="D144" s="32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x14ac:dyDescent="0.2">
      <c r="A145" s="31"/>
      <c r="B145" s="31"/>
      <c r="C145" s="31"/>
      <c r="D145" s="32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x14ac:dyDescent="0.2">
      <c r="A146" s="31"/>
      <c r="B146" s="31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x14ac:dyDescent="0.2">
      <c r="A147" s="31"/>
      <c r="B147" s="31"/>
      <c r="C147" s="31"/>
      <c r="D147" s="32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x14ac:dyDescent="0.2">
      <c r="A148" s="31"/>
      <c r="B148" s="31"/>
      <c r="C148" s="31"/>
      <c r="D148" s="32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x14ac:dyDescent="0.2">
      <c r="A149" s="31"/>
      <c r="B149" s="31"/>
      <c r="C149" s="31"/>
      <c r="D149" s="32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</sheetData>
  <conditionalFormatting sqref="E26">
    <cfRule type="expression" dxfId="5" priority="16">
      <formula>$E$26&gt;80%</formula>
    </cfRule>
    <cfRule type="expression" dxfId="4" priority="17">
      <formula>$E$26&lt;=80%</formula>
    </cfRule>
  </conditionalFormatting>
  <conditionalFormatting sqref="E27">
    <cfRule type="expression" dxfId="3" priority="7">
      <formula>$E$27&lt;=80%</formula>
    </cfRule>
    <cfRule type="expression" dxfId="2" priority="15">
      <formula>$E$27&gt;80%</formula>
    </cfRule>
  </conditionalFormatting>
  <conditionalFormatting sqref="D44">
    <cfRule type="expression" dxfId="1" priority="1">
      <formula>$D$44&gt;33.33%</formula>
    </cfRule>
    <cfRule type="expression" dxfId="0" priority="2">
      <formula>$E$44&lt;=33.33%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Jonas Akermann</cp:lastModifiedBy>
  <dcterms:created xsi:type="dcterms:W3CDTF">2022-06-28T12:10:31Z</dcterms:created>
  <dcterms:modified xsi:type="dcterms:W3CDTF">2022-12-09T11:57:27Z</dcterms:modified>
</cp:coreProperties>
</file>